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ate1904="1" showInkAnnotation="0" autoCompressPictures="0"/>
  <mc:AlternateContent xmlns:mc="http://schemas.openxmlformats.org/markup-compatibility/2006">
    <mc:Choice Requires="x15">
      <x15ac:absPath xmlns:x15ac="http://schemas.microsoft.com/office/spreadsheetml/2010/11/ac" url="C:\Users\Violette\Dropbox\BRASSEURS OMBREE\6_Phase 6_Production\9. Outils calepinage\"/>
    </mc:Choice>
  </mc:AlternateContent>
  <xr:revisionPtr revIDLastSave="0" documentId="8_{639729D8-81E8-43DB-A1BE-6B337F8E6F5C}" xr6:coauthVersionLast="47" xr6:coauthVersionMax="47" xr10:uidLastSave="{00000000-0000-0000-0000-000000000000}"/>
  <workbookProtection workbookAlgorithmName="SHA-512" workbookHashValue="AS82kluNxF8gGmuLcYllmQTbT5QYzuIFLd1HxBUTb0UIK0os+429Tnj0XAIMrHWzweHe2K3afb1ap206YJbEjA==" workbookSaltValue="DD6SR51ldMdkDt68bcZ/1g==" workbookSpinCount="100000" lockStructure="1"/>
  <bookViews>
    <workbookView xWindow="-120" yWindow="-120" windowWidth="29040" windowHeight="15840" tabRatio="500" activeTab="1" xr2:uid="{00000000-000D-0000-FFFF-FFFF00000000}"/>
  </bookViews>
  <sheets>
    <sheet name="Notice introductive" sheetId="9" r:id="rId1"/>
    <sheet name="Outil de pré-calepinage" sheetId="6" r:id="rId2"/>
  </sheets>
  <definedNames>
    <definedName name="_10_m">#REF!</definedName>
    <definedName name="_3_m">#REF!</definedName>
    <definedName name="_4_m">#REF!</definedName>
    <definedName name="_5_m">#REF!</definedName>
    <definedName name="_6_m">#REF!</definedName>
    <definedName name="_7_m">#REF!</definedName>
    <definedName name="_8_m">#REF!</definedName>
    <definedName name="_9_m">#REF!</definedName>
    <definedName name="ListeLargeur">#REF!</definedName>
    <definedName name="Longueur">#REF!</definedName>
    <definedName name="_xlnm.Print_Area" localSheetId="0">'Notice introductive'!$A$1:$M$16</definedName>
    <definedName name="_xlnm.Print_Area" localSheetId="1">'Outil de pré-calepinage'!$A$2:$W$19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D18" i="6" l="1"/>
  <c r="E18" i="6"/>
  <c r="F18" i="6"/>
  <c r="G18" i="6"/>
  <c r="H18" i="6"/>
  <c r="I18" i="6"/>
  <c r="J18" i="6"/>
  <c r="K18" i="6"/>
  <c r="L18" i="6"/>
  <c r="O18" i="6"/>
  <c r="M18" i="6"/>
  <c r="P18" i="6"/>
  <c r="R18" i="6"/>
  <c r="U18" i="6"/>
  <c r="W18" i="6"/>
  <c r="Q18" i="6"/>
  <c r="T18" i="6"/>
  <c r="V18" i="6"/>
  <c r="S18" i="6"/>
</calcChain>
</file>

<file path=xl/sharedStrings.xml><?xml version="1.0" encoding="utf-8"?>
<sst xmlns="http://schemas.openxmlformats.org/spreadsheetml/2006/main" count="42" uniqueCount="41">
  <si>
    <t>Fonctionnalités</t>
  </si>
  <si>
    <t>NOM DU PROJET</t>
  </si>
  <si>
    <t>PHASE</t>
  </si>
  <si>
    <t>DATE</t>
  </si>
  <si>
    <r>
      <t>Ratio S</t>
    </r>
    <r>
      <rPr>
        <b/>
        <vertAlign val="subscript"/>
        <sz val="12"/>
        <color theme="0" tint="-0.499984740745262"/>
        <rFont val="Bahnschrift"/>
        <family val="2"/>
      </rPr>
      <t>ventilée</t>
    </r>
    <r>
      <rPr>
        <b/>
        <sz val="12"/>
        <color theme="0" tint="-0.499984740745262"/>
        <rFont val="Bahnschrift"/>
        <family val="2"/>
      </rPr>
      <t>/S</t>
    </r>
    <r>
      <rPr>
        <b/>
        <vertAlign val="subscript"/>
        <sz val="12"/>
        <color theme="0" tint="-0.499984740745262"/>
        <rFont val="Bahnschrift"/>
        <family val="2"/>
      </rPr>
      <t>BA</t>
    </r>
  </si>
  <si>
    <t>RATIO DE SURFACE BRASSEE</t>
  </si>
  <si>
    <r>
      <rPr>
        <sz val="10"/>
        <rFont val="Bahnschrift SemiBold"/>
        <family val="2"/>
      </rPr>
      <t>NB : L'outil de calepinage intègre principalement les brasseurs d'air de diamètre 132 cm et 152 cm, qui représentent les modèles les plus répandus sur le marché.</t>
    </r>
    <r>
      <rPr>
        <sz val="10"/>
        <rFont val="Bahnschrift Light"/>
        <family val="2"/>
      </rPr>
      <t xml:space="preserve">
</t>
    </r>
    <r>
      <rPr>
        <b/>
        <sz val="10"/>
        <color rgb="FFD47562"/>
        <rFont val="Bahnschrift Light"/>
        <family val="2"/>
      </rPr>
      <t>Si les données de sortie sont en orange, les dimensions de la pièce nécessitent un diamètre de BA autre que 132 ou 152 cm.</t>
    </r>
  </si>
  <si>
    <t>Type BA (diamètre)</t>
  </si>
  <si>
    <t>Nbre BA en largeur</t>
  </si>
  <si>
    <t>Nbre BA en longueur</t>
  </si>
  <si>
    <t>Nbre BA total</t>
  </si>
  <si>
    <t>Vérification ratio</t>
  </si>
  <si>
    <t>Surface BA</t>
  </si>
  <si>
    <t>Vérifications</t>
  </si>
  <si>
    <t>Mur L1
Largeur ≤ à</t>
  </si>
  <si>
    <t>Mur L2
Longueur ≤ à</t>
  </si>
  <si>
    <t xml:space="preserve"> </t>
  </si>
  <si>
    <t>Vérification dimensions</t>
  </si>
  <si>
    <t>LE GUIDE DES
BRASSEURS D'AIR</t>
  </si>
  <si>
    <t>OUTIL D'AIDE AU CALEPINAGE</t>
  </si>
  <si>
    <t>POUR UNE PIECE RECTANGULAIRE D'UNE SURFACE &lt; 100 M²</t>
  </si>
  <si>
    <t>L1</t>
  </si>
  <si>
    <t>L2</t>
  </si>
  <si>
    <t>TOTAL BA</t>
  </si>
  <si>
    <t>Ø du BA</t>
  </si>
  <si>
    <t>DIAMETRE DU/DES BRASSEUR(S) ET QUANTITES</t>
  </si>
  <si>
    <t>DIMENSIONS CARACTERISTIQUES DU PRE-CALEPINAGE</t>
  </si>
  <si>
    <t>INSEREZ LES DIMENSIONS DE LA SURFACE UTILE DE LA PIECE (en m)</t>
  </si>
  <si>
    <t>D inter-axes ( l1 )</t>
  </si>
  <si>
    <t>#BA en ( L1 )</t>
  </si>
  <si>
    <t>#BA en ( L2 )</t>
  </si>
  <si>
    <t>D inter-axes ( l2 )</t>
  </si>
  <si>
    <t>D axe-mur ( M1 )</t>
  </si>
  <si>
    <t>D axe-mur ( M2 )</t>
  </si>
  <si>
    <t>NOTICE INTRODUCTIVE</t>
  </si>
  <si>
    <t>Introduction</t>
  </si>
  <si>
    <t>Objet et limitations</t>
  </si>
  <si>
    <t>Implanter des brasseurs d’air dans un plafond afin qu’ils garantissent le meilleur confort thermique possible aux occupants ou habitants est un aspect essentiel de la conception qui nécessite un pré-calepinage rigoureux. En effet, ce plafond doit également accueillir  généralement :
   - des panneaux acoustiques ;
   - des éléments de structures (poutres, solives,….) ;
   - des éclairages d’ambiance ;
   - parfois des springlers ; 
   - parfois des émetteurs thermiques (en climat tempéré);
   - parfois aussi des éléments audiovisuels tels que vidéos-projecteurs, etc... 
   - (…) 
Ce précalepinage "théorique" dans les phases d’esquisse et d’avant)projet sommaire va permettre ensuite, lors des phases APD puis PRO, et en se décalant si nécessaire de cette trame idéale de définir une implantation réelle plus précise pour tenir compte concrètement des autres dispositifs sus-mentionnés. 
L’objectif de ce modeste outil  est de vous aider dans cette tâche de préconception que l’architecte, maitre d’œuvre en chef du projet et garant de sa cohérence globale, devrait animer  avec les autres protagonistes de l'équipe de maitrise d’œuvre.</t>
  </si>
  <si>
    <t xml:space="preserve">Le présent outil permet donc d’entrer les dimensions de la pièce et d’obtenir :
   - d'une part les distances entre axes des brasseurs d’air et parois et d'autre part les distances entre axes de brasseurs d’air dans le sens de la largeur (supposée être la plus petite dimension) et de la longueur (supposée être la plus grande dimension) ;
   - les hauteurs limites des plans de rotation des brasseurs d’air par rapport au sol et par rapport au plafond.
Nous donnons ci-après à titre d’exemple des schémas qui illustrent ces principes de pré-calepinage avec les grandeurs concernées par ce calcul dans les deux cas courant :
   - celui d’une petite pièce (chambre, bureau ou autre petite pièce de faibles dimensions ) qui accommodera un seul brasseur d’air ;
   - celui d’une pièce qui accommodera plusieurs brasseurs d’air dans les deux dimensions.  </t>
  </si>
  <si>
    <r>
      <t xml:space="preserve">Le présent outil a pour objectif d’aider les concepteurs à pré-calepiner les brasseurs dans ce contexte difficile d’implantation plafonnière en concurrence avec les éléments sus-mentionnés. Il permet essentiellement de définir :
   - les distances d’implantation entre les axes des brasseurs d’air et les parois du local ;
   - les distances d’implantation entre les axes des brasseurs d’air dans le sens de la largeur et de la longueur du local ;
   - la hauteur du plan de rotation du brasseur d’air par rapport au sol et sa distance par rapport au plafond.
L’outil présenté ici se limite :
   - aux pièces rectangulaires de 2 m à 10 m de côté dans une dimension et de 2 m à 20 m dans l'autre dimension de « surface utile à ventiler » (*) et par conséquent à des surfaces maximales de 200 m2. Les concepteurs pourront :
      o utiliser les mêmes principes conceptuels que ceux proposées ci dessous pour les surfaces plus grandes   ;
      o inscrire les pièces dont les morphologies sont différentes de rectangles (trapèzes, triangles, formes circulaires ou ovoides) dans  des rectangles fictifs quitte à les subdiviser artificiellement en plusieurs rectangles.
   - aux pièces de moins de 4 m de hauteur libre
   - à des implantations orthogonales ;
   - à l’usage de brasseurs d’air dont les diamètres sont les plus courants sur le marché en l’occurrence de diamètres respectif de 1,32 m et 1,52 m .  Si les concepteurs souhaitent employer d’autres diamètres nous recommandons qu’ils utilisent les mêmes règles de dimensionnement que celles rappelées ci-après en fonction des diamètres des brasseurs d’air qu'ils utiliseront; 
   - à la valorisation de règles de calepinage définies expérimentalement, notamment dans le cadre des travaux du projet de recherche BRASSE complémentaire à notre travail B-AIR . Ces règles correspondent :
      o en plan, à une distance d’implantation de l’axe des brasseurs par rapport aux  limites utiles (la notion de "limites utiles" est précisée dans le tableau de calcul) de la pièce à ventiler supérieure à 1 fois le diamètre du brasseu d'air ;
      o en plan à une distance d’implantation entre les axes des brasseurs d’air voisins supérieure à 2,5 fois leur diamètre; 
      o à une recherche de surface totale des brasseurs d’air plafonniers SBAP (en m2) supérieure à 10% de la surface de la pièce  SBAP  = nombre BAP x Pi x D^2/4 &gt; 0,1 x L1 x L2,  avec D diamètre des brasseurs d'air et L1 et L2 dimensions de la pièce.  
</t>
    </r>
    <r>
      <rPr>
        <i/>
        <sz val="12"/>
        <rFont val="Bahnschrift"/>
        <family val="2"/>
      </rPr>
      <t xml:space="preserve">(*) nous définissons comme « surfaces utiles à ventiler » les surfaces des pièces où les occupants d’un espace se tiendront et ont donc besoin d’être ventilés. On enlèvera donc des surfaces de calcul à prendre en compte pour l’implantation des brasseurs d’air les zones de rangement, les zones de transit , les placards etc…
Ainsi une pièce qui dans une dimension L aura contre un des murs une étagère de 0,5 m de profondeur avec une surface libre de 1 m pour pouvoir y accéder aura une longueur nette à prendre en compte dans cette direction pour le calcul du calepinage de L-1,5 m      </t>
    </r>
  </si>
  <si>
    <t>SURFACE (&lt; 200 M²)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</si>
</sst>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m&quot;"/>
    <numFmt numFmtId="165" formatCode="0.00&quot; m²&quot;"/>
    <numFmt numFmtId="166" formatCode="0.0"/>
  </numFmts>
  <fonts count="25">
    <font>
      <sz val="10"/>
      <name val="Verdana"/>
    </font>
    <font>
      <sz val="12"/>
      <name val="Arial Narrow"/>
      <family val="2"/>
    </font>
    <font>
      <sz val="10"/>
      <name val="Bahnschrift SemiBold"/>
      <family val="2"/>
    </font>
    <font>
      <sz val="10"/>
      <name val="Bahnschrift Light"/>
      <family val="2"/>
    </font>
    <font>
      <sz val="12"/>
      <name val="Bahnschrift"/>
      <family val="2"/>
    </font>
    <font>
      <b/>
      <sz val="36"/>
      <color indexed="9"/>
      <name val="Brother 1816 Printed"/>
      <family val="3"/>
    </font>
    <font>
      <sz val="16"/>
      <color rgb="FF69A6DE"/>
      <name val="Bahnschrift"/>
      <family val="2"/>
    </font>
    <font>
      <sz val="12"/>
      <color indexed="9"/>
      <name val="Bahnschrift"/>
      <family val="2"/>
    </font>
    <font>
      <b/>
      <sz val="12"/>
      <color indexed="9"/>
      <name val="Bahnschrift"/>
      <family val="2"/>
    </font>
    <font>
      <b/>
      <sz val="20"/>
      <color indexed="9"/>
      <name val="Bahnschrift"/>
      <family val="2"/>
    </font>
    <font>
      <sz val="12"/>
      <color rgb="FF69A6DE"/>
      <name val="Bahnschrift"/>
      <family val="2"/>
    </font>
    <font>
      <b/>
      <sz val="12"/>
      <color rgb="FFD47562"/>
      <name val="Bahnschrift"/>
      <family val="2"/>
    </font>
    <font>
      <b/>
      <sz val="18"/>
      <color rgb="FFA364A1"/>
      <name val="Bahnschrift"/>
      <family val="2"/>
    </font>
    <font>
      <b/>
      <sz val="10"/>
      <color rgb="FFD47562"/>
      <name val="Bahnschrift Light"/>
      <family val="2"/>
    </font>
    <font>
      <sz val="16"/>
      <color rgb="FF69A6DE"/>
      <name val="Bahnschrift Light"/>
      <family val="2"/>
    </font>
    <font>
      <sz val="16"/>
      <color rgb="FF309071"/>
      <name val="Bahnschrift Light"/>
      <family val="2"/>
    </font>
    <font>
      <sz val="16"/>
      <color rgb="FFA364A1"/>
      <name val="Bahnschrift Light"/>
      <family val="2"/>
    </font>
    <font>
      <sz val="12"/>
      <color rgb="FFA364A1"/>
      <name val="Bahnschrift"/>
      <family val="2"/>
    </font>
    <font>
      <b/>
      <sz val="16"/>
      <color indexed="9"/>
      <name val="Bahnschrift"/>
      <family val="2"/>
    </font>
    <font>
      <b/>
      <sz val="12"/>
      <color theme="0" tint="-0.499984740745262"/>
      <name val="Bahnschrift"/>
      <family val="2"/>
    </font>
    <font>
      <b/>
      <vertAlign val="subscript"/>
      <sz val="12"/>
      <color theme="0" tint="-0.499984740745262"/>
      <name val="Bahnschrift"/>
      <family val="2"/>
    </font>
    <font>
      <sz val="16"/>
      <color theme="0" tint="-0.499984740745262"/>
      <name val="Bahnschrift Light"/>
      <family val="2"/>
    </font>
    <font>
      <sz val="12"/>
      <color theme="0" tint="-0.499984740745262"/>
      <name val="Bahnschrift"/>
      <family val="2"/>
    </font>
    <font>
      <sz val="8"/>
      <name val="Verdana"/>
    </font>
    <font>
      <i/>
      <sz val="12"/>
      <name val="Bahnschrift"/>
      <family val="2"/>
    </font>
  </fonts>
  <fills count="15">
    <fill>
      <patternFill patternType="none"/>
    </fill>
    <fill>
      <patternFill patternType="gray125"/>
    </fill>
    <fill>
      <patternFill patternType="solid">
        <fgColor rgb="FF69A6DE"/>
        <bgColor indexed="64"/>
      </patternFill>
    </fill>
    <fill>
      <patternFill patternType="solid">
        <fgColor theme="0"/>
        <bgColor indexed="64"/>
      </patternFill>
    </fill>
    <fill>
      <patternFill patternType="solid">
        <fgColor rgb="FFD47562"/>
        <bgColor indexed="64"/>
      </patternFill>
    </fill>
    <fill>
      <patternFill patternType="solid">
        <fgColor rgb="FFEDC5BD"/>
        <bgColor indexed="64"/>
      </patternFill>
    </fill>
    <fill>
      <patternFill patternType="solid">
        <fgColor rgb="FFCAEEE2"/>
        <bgColor indexed="64"/>
      </patternFill>
    </fill>
    <fill>
      <patternFill patternType="solid">
        <fgColor rgb="FFA364A1"/>
        <bgColor indexed="64"/>
      </patternFill>
    </fill>
    <fill>
      <patternFill patternType="solid">
        <fgColor rgb="FFDBC3DA"/>
        <bgColor indexed="64"/>
      </patternFill>
    </fill>
    <fill>
      <patternFill patternType="solid">
        <fgColor rgb="FFB7D4EF"/>
        <bgColor indexed="64"/>
      </patternFill>
    </fill>
    <fill>
      <patternFill patternType="solid">
        <fgColor rgb="FFE6F0FA"/>
        <bgColor indexed="64"/>
      </patternFill>
    </fill>
    <fill>
      <patternFill patternType="solid">
        <fgColor rgb="FFF2EAF1"/>
        <bgColor indexed="64"/>
      </patternFill>
    </fill>
    <fill>
      <patternFill patternType="solid">
        <fgColor rgb="FFE4E4E4"/>
        <bgColor indexed="64"/>
      </patternFill>
    </fill>
    <fill>
      <patternFill patternType="solid">
        <fgColor rgb="FFD9D9D9"/>
        <bgColor indexed="64"/>
      </patternFill>
    </fill>
    <fill>
      <patternFill patternType="solid">
        <fgColor rgb="FFBEBEBE"/>
        <bgColor indexed="64"/>
      </patternFill>
    </fill>
  </fills>
  <borders count="9">
    <border>
      <left/>
      <right/>
      <top/>
      <bottom/>
      <diagonal/>
    </border>
    <border>
      <left style="thick">
        <color theme="0"/>
      </left>
      <right/>
      <top/>
      <bottom/>
      <diagonal/>
    </border>
    <border>
      <left style="thick">
        <color theme="0"/>
      </left>
      <right style="thick">
        <color theme="0"/>
      </right>
      <top/>
      <bottom/>
      <diagonal/>
    </border>
    <border>
      <left/>
      <right style="thick">
        <color theme="0"/>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ck">
        <color theme="0"/>
      </left>
      <right style="thick">
        <color theme="0"/>
      </right>
      <top/>
      <bottom style="thick">
        <color theme="0"/>
      </bottom>
      <diagonal/>
    </border>
  </borders>
  <cellStyleXfs count="1">
    <xf numFmtId="0" fontId="0" fillId="0" borderId="0"/>
  </cellStyleXfs>
  <cellXfs count="60">
    <xf numFmtId="0" fontId="0" fillId="0" borderId="0" xfId="0"/>
    <xf numFmtId="0" fontId="1"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vertical="top"/>
    </xf>
    <xf numFmtId="0" fontId="4" fillId="2" borderId="0" xfId="0" applyFont="1" applyFill="1" applyAlignment="1">
      <alignment horizontal="center" vertical="center"/>
    </xf>
    <xf numFmtId="164" fontId="14" fillId="10" borderId="0" xfId="0" applyNumberFormat="1" applyFont="1" applyFill="1" applyAlignment="1" applyProtection="1">
      <alignment horizontal="center" vertical="center"/>
      <protection locked="0"/>
    </xf>
    <xf numFmtId="164" fontId="14" fillId="10" borderId="1" xfId="0" applyNumberFormat="1" applyFont="1" applyFill="1" applyBorder="1" applyAlignment="1" applyProtection="1">
      <alignment horizontal="center" vertical="center"/>
      <protection locked="0"/>
    </xf>
    <xf numFmtId="0" fontId="14" fillId="10" borderId="6" xfId="0" applyFont="1" applyFill="1" applyBorder="1" applyAlignment="1" applyProtection="1">
      <alignment horizontal="center" vertical="center"/>
      <protection locked="0"/>
    </xf>
    <xf numFmtId="0" fontId="14" fillId="10" borderId="7" xfId="0" applyFont="1" applyFill="1" applyBorder="1" applyAlignment="1" applyProtection="1">
      <alignment horizontal="center" vertical="center"/>
      <protection locked="0"/>
    </xf>
    <xf numFmtId="0" fontId="14" fillId="10" borderId="4" xfId="0"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6" fillId="0" borderId="0" xfId="0" applyFont="1" applyAlignment="1">
      <alignment horizontal="center" vertical="top" wrapText="1"/>
    </xf>
    <xf numFmtId="0" fontId="18" fillId="7" borderId="0" xfId="0"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justify" vertical="center"/>
    </xf>
    <xf numFmtId="0" fontId="1" fillId="0" borderId="0" xfId="0" applyFont="1" applyAlignment="1" applyProtection="1">
      <alignment horizontal="center" vertical="center"/>
    </xf>
    <xf numFmtId="0" fontId="1" fillId="3" borderId="0" xfId="0" applyFont="1" applyFill="1" applyAlignment="1" applyProtection="1">
      <alignment horizontal="center"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5" fillId="2" borderId="0" xfId="0" applyFont="1" applyFill="1" applyAlignment="1" applyProtection="1">
      <alignment vertical="center"/>
    </xf>
    <xf numFmtId="0" fontId="6" fillId="0" borderId="0" xfId="0" applyFont="1" applyAlignment="1" applyProtection="1">
      <alignment horizontal="center" vertical="top" wrapText="1"/>
    </xf>
    <xf numFmtId="0" fontId="4" fillId="0" borderId="0" xfId="0" applyFont="1" applyAlignment="1" applyProtection="1">
      <alignment horizontal="center" vertical="center"/>
    </xf>
    <xf numFmtId="0" fontId="6" fillId="0" borderId="0" xfId="0" applyFont="1" applyAlignment="1" applyProtection="1">
      <alignment vertical="top"/>
    </xf>
    <xf numFmtId="0" fontId="4" fillId="3"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0" fillId="0" borderId="0" xfId="0" applyProtection="1"/>
    <xf numFmtId="0" fontId="7" fillId="2" borderId="5"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Alignment="1" applyProtection="1">
      <alignment vertical="center"/>
    </xf>
    <xf numFmtId="0" fontId="7" fillId="2" borderId="0" xfId="0" applyFont="1" applyFill="1" applyAlignment="1" applyProtection="1">
      <alignment horizontal="left" vertical="center" wrapText="1" indent="1"/>
    </xf>
    <xf numFmtId="0" fontId="7" fillId="3" borderId="0" xfId="0" applyFont="1" applyFill="1" applyAlignment="1" applyProtection="1">
      <alignment vertical="center" wrapText="1"/>
    </xf>
    <xf numFmtId="0" fontId="8" fillId="4"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7" fillId="14" borderId="3" xfId="0" applyFont="1" applyFill="1" applyBorder="1" applyAlignment="1" applyProtection="1">
      <alignment horizontal="left" vertical="center" wrapText="1"/>
    </xf>
    <xf numFmtId="0" fontId="7" fillId="7" borderId="0" xfId="0" applyFont="1" applyFill="1" applyAlignment="1" applyProtection="1">
      <alignment horizontal="left" vertical="center" wrapText="1" indent="1"/>
    </xf>
    <xf numFmtId="0" fontId="7" fillId="7" borderId="3" xfId="0" applyFont="1" applyFill="1" applyBorder="1" applyAlignment="1" applyProtection="1">
      <alignment horizontal="left" vertical="center" wrapText="1" indent="1"/>
    </xf>
    <xf numFmtId="0" fontId="7" fillId="7" borderId="1" xfId="0" applyFont="1" applyFill="1" applyBorder="1" applyAlignment="1" applyProtection="1">
      <alignment horizontal="left" vertical="center" wrapText="1" indent="1"/>
    </xf>
    <xf numFmtId="0" fontId="8" fillId="3" borderId="3" xfId="0" applyFont="1" applyFill="1" applyBorder="1" applyAlignment="1" applyProtection="1">
      <alignment horizontal="center" vertical="center"/>
    </xf>
    <xf numFmtId="0" fontId="8" fillId="3" borderId="0" xfId="0" applyFont="1" applyFill="1" applyAlignment="1" applyProtection="1">
      <alignment horizontal="center" vertical="center" wrapText="1"/>
    </xf>
    <xf numFmtId="0" fontId="9" fillId="9" borderId="0" xfId="0" applyFont="1" applyFill="1" applyAlignment="1" applyProtection="1">
      <alignment horizontal="center" vertical="center" wrapText="1"/>
    </xf>
    <xf numFmtId="0" fontId="9" fillId="9" borderId="2" xfId="0" applyFont="1" applyFill="1" applyBorder="1" applyAlignment="1" applyProtection="1">
      <alignment horizontal="center" vertical="center" wrapText="1"/>
    </xf>
    <xf numFmtId="0" fontId="10" fillId="3" borderId="0" xfId="0" applyFont="1" applyFill="1" applyAlignment="1" applyProtection="1">
      <alignment horizontal="right" vertical="center" wrapText="1"/>
    </xf>
    <xf numFmtId="0" fontId="11" fillId="5" borderId="0" xfId="0" applyFont="1" applyFill="1" applyAlignment="1" applyProtection="1">
      <alignment horizontal="center" vertical="center" wrapText="1"/>
    </xf>
    <xf numFmtId="0" fontId="11" fillId="3" borderId="0" xfId="0" applyFont="1" applyFill="1" applyAlignment="1" applyProtection="1">
      <alignment horizontal="center" vertical="center" wrapText="1"/>
    </xf>
    <xf numFmtId="0" fontId="22" fillId="13" borderId="3" xfId="0" applyFont="1" applyFill="1" applyBorder="1" applyAlignment="1" applyProtection="1">
      <alignment horizontal="center" vertical="center" wrapText="1"/>
    </xf>
    <xf numFmtId="0" fontId="17" fillId="8" borderId="0" xfId="0" applyFont="1" applyFill="1" applyAlignment="1" applyProtection="1">
      <alignment horizontal="center" vertical="center" wrapText="1"/>
    </xf>
    <xf numFmtId="0" fontId="17" fillId="8" borderId="2" xfId="0" applyFont="1" applyFill="1" applyBorder="1" applyAlignment="1" applyProtection="1">
      <alignment horizontal="center" vertical="center" wrapText="1"/>
    </xf>
    <xf numFmtId="0" fontId="11" fillId="0" borderId="0" xfId="0" applyFont="1" applyAlignment="1" applyProtection="1">
      <alignment horizontal="center" vertical="center" wrapText="1"/>
    </xf>
    <xf numFmtId="0" fontId="11" fillId="3" borderId="3" xfId="0" applyFont="1" applyFill="1" applyBorder="1" applyAlignment="1" applyProtection="1">
      <alignment horizontal="center" vertical="center" wrapText="1"/>
    </xf>
    <xf numFmtId="165" fontId="14" fillId="3" borderId="0" xfId="0" applyNumberFormat="1" applyFont="1" applyFill="1" applyAlignment="1" applyProtection="1">
      <alignment horizontal="center" vertical="center"/>
    </xf>
    <xf numFmtId="164" fontId="15" fillId="6" borderId="0" xfId="0" applyNumberFormat="1" applyFont="1" applyFill="1" applyAlignment="1" applyProtection="1">
      <alignment horizontal="center" vertical="center"/>
    </xf>
    <xf numFmtId="0" fontId="15" fillId="6" borderId="0" xfId="0" applyFont="1" applyFill="1" applyAlignment="1" applyProtection="1">
      <alignment horizontal="center" vertical="center"/>
    </xf>
    <xf numFmtId="165" fontId="15" fillId="6" borderId="0" xfId="0" applyNumberFormat="1" applyFont="1" applyFill="1" applyAlignment="1" applyProtection="1">
      <alignment horizontal="center" vertical="center"/>
    </xf>
    <xf numFmtId="0" fontId="15" fillId="3" borderId="3" xfId="0" applyFont="1" applyFill="1" applyBorder="1" applyAlignment="1" applyProtection="1">
      <alignment horizontal="center" vertical="center"/>
    </xf>
    <xf numFmtId="166" fontId="21" fillId="12" borderId="8" xfId="0" applyNumberFormat="1" applyFont="1" applyFill="1" applyBorder="1" applyAlignment="1" applyProtection="1">
      <alignment horizontal="center" vertical="center"/>
    </xf>
    <xf numFmtId="164" fontId="12" fillId="11" borderId="0" xfId="0" applyNumberFormat="1" applyFont="1" applyFill="1" applyAlignment="1" applyProtection="1">
      <alignment horizontal="center" vertical="center" wrapText="1"/>
    </xf>
    <xf numFmtId="0" fontId="16" fillId="11" borderId="0" xfId="0" applyFont="1" applyFill="1" applyAlignment="1" applyProtection="1">
      <alignment horizontal="center" vertical="center"/>
    </xf>
    <xf numFmtId="0" fontId="12" fillId="11" borderId="0" xfId="0" applyFont="1" applyFill="1" applyAlignment="1" applyProtection="1">
      <alignment horizontal="center" vertical="center"/>
    </xf>
    <xf numFmtId="164" fontId="16" fillId="11" borderId="0" xfId="0" applyNumberFormat="1" applyFont="1" applyFill="1" applyAlignment="1" applyProtection="1">
      <alignment horizontal="center" vertical="center"/>
    </xf>
    <xf numFmtId="0" fontId="3" fillId="0" borderId="0" xfId="0" applyFont="1" applyAlignment="1" applyProtection="1">
      <alignment horizontal="left" vertical="center" wrapText="1"/>
    </xf>
  </cellXfs>
  <cellStyles count="1">
    <cellStyle name="Normal" xfId="0" builtinId="0"/>
  </cellStyles>
  <dxfs count="6">
    <dxf>
      <font>
        <color rgb="FFD47562"/>
      </font>
    </dxf>
    <dxf>
      <font>
        <color rgb="FFD47562"/>
      </font>
    </dxf>
    <dxf>
      <font>
        <color rgb="FFD47562"/>
      </font>
    </dxf>
    <dxf>
      <font>
        <color rgb="FFD47562"/>
      </font>
    </dxf>
    <dxf>
      <font>
        <color rgb="FFD47562"/>
      </font>
    </dxf>
    <dxf>
      <font>
        <color rgb="FFD47562"/>
      </font>
    </dxf>
  </dxfs>
  <tableStyles count="0" defaultTableStyle="TableStyleMedium9"/>
  <colors>
    <mruColors>
      <color rgb="FFD47562"/>
      <color rgb="FFEA8D61"/>
      <color rgb="FFBEBEBE"/>
      <color rgb="FFD9D9D9"/>
      <color rgb="FFDEDEDE"/>
      <color rgb="FFE4E4E4"/>
      <color rgb="FFEEEEEE"/>
      <color rgb="FFE6E6E6"/>
      <color rgb="FFE5E9EB"/>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314325</xdr:colOff>
      <xdr:row>1</xdr:row>
      <xdr:rowOff>1</xdr:rowOff>
    </xdr:from>
    <xdr:to>
      <xdr:col>2</xdr:col>
      <xdr:colOff>1386168</xdr:colOff>
      <xdr:row>2</xdr:row>
      <xdr:rowOff>668064</xdr:rowOff>
    </xdr:to>
    <xdr:pic>
      <xdr:nvPicPr>
        <xdr:cNvPr id="6" name="Image 5">
          <a:extLst>
            <a:ext uri="{FF2B5EF4-FFF2-40B4-BE49-F238E27FC236}">
              <a16:creationId xmlns:a16="http://schemas.microsoft.com/office/drawing/2014/main" id="{3CF99147-05AD-4C88-8482-9E5CF9749E1F}"/>
            </a:ext>
          </a:extLst>
        </xdr:cNvPr>
        <xdr:cNvPicPr>
          <a:picLocks noChangeAspect="1"/>
        </xdr:cNvPicPr>
      </xdr:nvPicPr>
      <xdr:blipFill rotWithShape="1">
        <a:blip xmlns:r="http://schemas.openxmlformats.org/officeDocument/2006/relationships" r:embed="rId1"/>
        <a:srcRect l="-2" t="-2" r="359" b="34506"/>
        <a:stretch/>
      </xdr:blipFill>
      <xdr:spPr>
        <a:xfrm>
          <a:off x="495300" y="200026"/>
          <a:ext cx="2643468" cy="1391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571228</xdr:colOff>
      <xdr:row>12</xdr:row>
      <xdr:rowOff>1813063</xdr:rowOff>
    </xdr:from>
    <xdr:to>
      <xdr:col>14</xdr:col>
      <xdr:colOff>1214546</xdr:colOff>
      <xdr:row>12</xdr:row>
      <xdr:rowOff>2430876</xdr:rowOff>
    </xdr:to>
    <xdr:pic>
      <xdr:nvPicPr>
        <xdr:cNvPr id="5" name="Image 4">
          <a:extLst>
            <a:ext uri="{FF2B5EF4-FFF2-40B4-BE49-F238E27FC236}">
              <a16:creationId xmlns:a16="http://schemas.microsoft.com/office/drawing/2014/main" id="{CB2EC977-A16F-19CB-EBF4-40C01490ECC4}"/>
            </a:ext>
          </a:extLst>
        </xdr:cNvPr>
        <xdr:cNvPicPr>
          <a:picLocks noChangeAspect="1"/>
        </xdr:cNvPicPr>
      </xdr:nvPicPr>
      <xdr:blipFill>
        <a:blip xmlns:r="http://schemas.openxmlformats.org/officeDocument/2006/relationships" r:embed="rId1"/>
        <a:stretch>
          <a:fillRect/>
        </a:stretch>
      </xdr:blipFill>
      <xdr:spPr>
        <a:xfrm>
          <a:off x="3888169" y="6922945"/>
          <a:ext cx="2348374" cy="617813"/>
        </a:xfrm>
        <a:prstGeom prst="rect">
          <a:avLst/>
        </a:prstGeom>
      </xdr:spPr>
    </xdr:pic>
    <xdr:clientData/>
  </xdr:twoCellAnchor>
  <xdr:twoCellAnchor editAs="oneCell">
    <xdr:from>
      <xdr:col>1</xdr:col>
      <xdr:colOff>314325</xdr:colOff>
      <xdr:row>1</xdr:row>
      <xdr:rowOff>1</xdr:rowOff>
    </xdr:from>
    <xdr:to>
      <xdr:col>2</xdr:col>
      <xdr:colOff>1386168</xdr:colOff>
      <xdr:row>2</xdr:row>
      <xdr:rowOff>668064</xdr:rowOff>
    </xdr:to>
    <xdr:pic>
      <xdr:nvPicPr>
        <xdr:cNvPr id="7" name="Image 6">
          <a:extLst>
            <a:ext uri="{FF2B5EF4-FFF2-40B4-BE49-F238E27FC236}">
              <a16:creationId xmlns:a16="http://schemas.microsoft.com/office/drawing/2014/main" id="{3B1C50DD-5DB5-2E2F-B11A-BEE933F3A893}"/>
            </a:ext>
          </a:extLst>
        </xdr:cNvPr>
        <xdr:cNvPicPr>
          <a:picLocks noChangeAspect="1"/>
        </xdr:cNvPicPr>
      </xdr:nvPicPr>
      <xdr:blipFill rotWithShape="1">
        <a:blip xmlns:r="http://schemas.openxmlformats.org/officeDocument/2006/relationships" r:embed="rId2"/>
        <a:srcRect l="-2" t="-2" r="359" b="34506"/>
        <a:stretch/>
      </xdr:blipFill>
      <xdr:spPr>
        <a:xfrm>
          <a:off x="495300" y="200026"/>
          <a:ext cx="2647950" cy="1390650"/>
        </a:xfrm>
        <a:prstGeom prst="rect">
          <a:avLst/>
        </a:prstGeom>
      </xdr:spPr>
    </xdr:pic>
    <xdr:clientData/>
  </xdr:twoCellAnchor>
  <xdr:twoCellAnchor editAs="oneCell">
    <xdr:from>
      <xdr:col>0</xdr:col>
      <xdr:colOff>114505</xdr:colOff>
      <xdr:row>12</xdr:row>
      <xdr:rowOff>680357</xdr:rowOff>
    </xdr:from>
    <xdr:to>
      <xdr:col>2</xdr:col>
      <xdr:colOff>1531298</xdr:colOff>
      <xdr:row>12</xdr:row>
      <xdr:rowOff>2654214</xdr:rowOff>
    </xdr:to>
    <xdr:pic>
      <xdr:nvPicPr>
        <xdr:cNvPr id="3" name="Image 2">
          <a:extLst>
            <a:ext uri="{FF2B5EF4-FFF2-40B4-BE49-F238E27FC236}">
              <a16:creationId xmlns:a16="http://schemas.microsoft.com/office/drawing/2014/main" id="{C54444AF-70E0-9FB6-5641-8E98F3B8948A}"/>
            </a:ext>
          </a:extLst>
        </xdr:cNvPr>
        <xdr:cNvPicPr>
          <a:picLocks noChangeAspect="1"/>
        </xdr:cNvPicPr>
      </xdr:nvPicPr>
      <xdr:blipFill>
        <a:blip xmlns:r="http://schemas.openxmlformats.org/officeDocument/2006/relationships" r:embed="rId3"/>
        <a:stretch>
          <a:fillRect/>
        </a:stretch>
      </xdr:blipFill>
      <xdr:spPr>
        <a:xfrm>
          <a:off x="114505" y="5755821"/>
          <a:ext cx="3172114" cy="1973857"/>
        </a:xfrm>
        <a:prstGeom prst="rect">
          <a:avLst/>
        </a:prstGeom>
      </xdr:spPr>
    </xdr:pic>
    <xdr:clientData/>
  </xdr:twoCellAnchor>
  <xdr:twoCellAnchor editAs="oneCell">
    <xdr:from>
      <xdr:col>16</xdr:col>
      <xdr:colOff>749141</xdr:colOff>
      <xdr:row>12</xdr:row>
      <xdr:rowOff>721178</xdr:rowOff>
    </xdr:from>
    <xdr:to>
      <xdr:col>18</xdr:col>
      <xdr:colOff>285749</xdr:colOff>
      <xdr:row>12</xdr:row>
      <xdr:rowOff>2587703</xdr:rowOff>
    </xdr:to>
    <xdr:pic>
      <xdr:nvPicPr>
        <xdr:cNvPr id="8" name="Image 7">
          <a:extLst>
            <a:ext uri="{FF2B5EF4-FFF2-40B4-BE49-F238E27FC236}">
              <a16:creationId xmlns:a16="http://schemas.microsoft.com/office/drawing/2014/main" id="{78C0CA72-4F81-E0E6-0D7A-80155A0F3193}"/>
            </a:ext>
          </a:extLst>
        </xdr:cNvPr>
        <xdr:cNvPicPr>
          <a:picLocks noChangeAspect="1"/>
        </xdr:cNvPicPr>
      </xdr:nvPicPr>
      <xdr:blipFill>
        <a:blip xmlns:r="http://schemas.openxmlformats.org/officeDocument/2006/relationships" r:embed="rId4"/>
        <a:stretch>
          <a:fillRect/>
        </a:stretch>
      </xdr:blipFill>
      <xdr:spPr>
        <a:xfrm>
          <a:off x="7389427" y="5796642"/>
          <a:ext cx="2693466" cy="1866525"/>
        </a:xfrm>
        <a:prstGeom prst="rect">
          <a:avLst/>
        </a:prstGeom>
      </xdr:spPr>
    </xdr:pic>
    <xdr:clientData/>
  </xdr:twoCellAnchor>
  <xdr:twoCellAnchor editAs="oneCell">
    <xdr:from>
      <xdr:col>19</xdr:col>
      <xdr:colOff>408213</xdr:colOff>
      <xdr:row>12</xdr:row>
      <xdr:rowOff>279675</xdr:rowOff>
    </xdr:from>
    <xdr:to>
      <xdr:col>21</xdr:col>
      <xdr:colOff>1238248</xdr:colOff>
      <xdr:row>12</xdr:row>
      <xdr:rowOff>2384664</xdr:rowOff>
    </xdr:to>
    <xdr:pic>
      <xdr:nvPicPr>
        <xdr:cNvPr id="9" name="Image 8">
          <a:extLst>
            <a:ext uri="{FF2B5EF4-FFF2-40B4-BE49-F238E27FC236}">
              <a16:creationId xmlns:a16="http://schemas.microsoft.com/office/drawing/2014/main" id="{1B16D244-C249-DFC2-14CA-DCB1576D0B8B}"/>
            </a:ext>
          </a:extLst>
        </xdr:cNvPr>
        <xdr:cNvPicPr>
          <a:picLocks noChangeAspect="1"/>
        </xdr:cNvPicPr>
      </xdr:nvPicPr>
      <xdr:blipFill>
        <a:blip xmlns:r="http://schemas.openxmlformats.org/officeDocument/2006/relationships" r:embed="rId5"/>
        <a:stretch>
          <a:fillRect/>
        </a:stretch>
      </xdr:blipFill>
      <xdr:spPr>
        <a:xfrm>
          <a:off x="11783784" y="5355139"/>
          <a:ext cx="3986893" cy="2104989"/>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16"/>
  <sheetViews>
    <sheetView showGridLines="0" topLeftCell="A3" zoomScaleNormal="100" zoomScaleSheetLayoutView="85" zoomScalePageLayoutView="85" workbookViewId="0">
      <selection activeCell="D24" sqref="D24"/>
    </sheetView>
  </sheetViews>
  <sheetFormatPr baseColWidth="10" defaultColWidth="10.875" defaultRowHeight="15.75"/>
  <cols>
    <col min="1" max="1" width="2.5" style="1" customWidth="1"/>
    <col min="2" max="12" width="20.5" style="1" customWidth="1"/>
    <col min="13" max="13" width="2.5" style="1" customWidth="1"/>
    <col min="14" max="16384" width="10.875" style="1"/>
  </cols>
  <sheetData>
    <row r="2" spans="2:12" ht="57" customHeight="1"/>
    <row r="3" spans="2:12" ht="54.75" customHeight="1">
      <c r="E3" s="10" t="s">
        <v>34</v>
      </c>
      <c r="F3" s="10"/>
      <c r="G3" s="10"/>
      <c r="H3" s="10"/>
      <c r="I3" s="10"/>
    </row>
    <row r="4" spans="2:12" ht="6" customHeight="1"/>
    <row r="5" spans="2:12" ht="51.75" customHeight="1">
      <c r="B5" s="11" t="s">
        <v>18</v>
      </c>
      <c r="C5" s="11"/>
      <c r="D5" s="2"/>
      <c r="E5" s="3"/>
      <c r="F5" s="2"/>
      <c r="G5" s="2"/>
      <c r="H5" s="2"/>
      <c r="I5" s="2"/>
      <c r="J5" s="2"/>
      <c r="K5" s="2"/>
      <c r="L5" s="2"/>
    </row>
    <row r="6" spans="2:12" ht="15" customHeight="1">
      <c r="B6" s="4"/>
      <c r="C6" s="4"/>
      <c r="D6" s="4"/>
      <c r="E6" s="4"/>
      <c r="F6" s="4"/>
      <c r="G6" s="4"/>
      <c r="H6" s="4"/>
      <c r="I6" s="4"/>
      <c r="J6" s="4"/>
      <c r="K6" s="4"/>
      <c r="L6" s="4"/>
    </row>
    <row r="7" spans="2:12" customFormat="1" ht="15" customHeight="1"/>
    <row r="8" spans="2:12" ht="24.75" customHeight="1">
      <c r="B8" s="12" t="s">
        <v>35</v>
      </c>
      <c r="C8" s="12"/>
      <c r="D8" s="12"/>
      <c r="E8" s="12"/>
      <c r="F8" s="12"/>
      <c r="G8" s="12"/>
      <c r="H8" s="12"/>
      <c r="I8" s="12"/>
      <c r="J8" s="12"/>
      <c r="K8" s="12"/>
      <c r="L8" s="12"/>
    </row>
    <row r="9" spans="2:12" ht="190.5" customHeight="1">
      <c r="B9" s="13" t="s">
        <v>37</v>
      </c>
      <c r="C9" s="14"/>
      <c r="D9" s="14"/>
      <c r="E9" s="14"/>
      <c r="F9" s="14"/>
      <c r="G9" s="14"/>
      <c r="H9" s="14"/>
      <c r="I9" s="14"/>
      <c r="J9" s="14"/>
      <c r="K9" s="14"/>
      <c r="L9" s="14"/>
    </row>
    <row r="10" spans="2:12" customFormat="1" ht="24.75" customHeight="1"/>
    <row r="11" spans="2:12" ht="24.75" customHeight="1">
      <c r="B11" s="12" t="s">
        <v>36</v>
      </c>
      <c r="C11" s="12"/>
      <c r="D11" s="12"/>
      <c r="E11" s="12"/>
      <c r="F11" s="12"/>
      <c r="G11" s="12"/>
      <c r="H11" s="12"/>
      <c r="I11" s="12"/>
      <c r="J11" s="12"/>
      <c r="K11" s="12"/>
      <c r="L11" s="12"/>
    </row>
    <row r="12" spans="2:12" ht="342" customHeight="1">
      <c r="B12" s="13" t="s">
        <v>39</v>
      </c>
      <c r="C12" s="14"/>
      <c r="D12" s="14"/>
      <c r="E12" s="14"/>
      <c r="F12" s="14"/>
      <c r="G12" s="14"/>
      <c r="H12" s="14"/>
      <c r="I12" s="14"/>
      <c r="J12" s="14"/>
      <c r="K12" s="14"/>
      <c r="L12" s="14"/>
    </row>
    <row r="13" spans="2:12" customFormat="1" ht="24.75" customHeight="1"/>
    <row r="14" spans="2:12" ht="24.75" customHeight="1">
      <c r="B14" s="12" t="s">
        <v>0</v>
      </c>
      <c r="C14" s="12"/>
      <c r="D14" s="12"/>
      <c r="E14" s="12"/>
      <c r="F14" s="12"/>
      <c r="G14" s="12"/>
      <c r="H14" s="12"/>
      <c r="I14" s="12"/>
      <c r="J14" s="12"/>
      <c r="K14" s="12"/>
      <c r="L14" s="12"/>
    </row>
    <row r="15" spans="2:12" ht="119.25" customHeight="1">
      <c r="B15" s="13" t="s">
        <v>38</v>
      </c>
      <c r="C15" s="14"/>
      <c r="D15" s="14"/>
      <c r="E15" s="14"/>
      <c r="F15" s="14"/>
      <c r="G15" s="14"/>
      <c r="H15" s="14"/>
      <c r="I15" s="14"/>
      <c r="J15" s="14"/>
      <c r="K15" s="14"/>
      <c r="L15" s="14"/>
    </row>
    <row r="16" spans="2:12" customFormat="1" ht="15" customHeight="1"/>
  </sheetData>
  <sheetProtection sheet="1" objects="1" scenarios="1" selectLockedCells="1"/>
  <mergeCells count="8">
    <mergeCell ref="E3:I3"/>
    <mergeCell ref="B5:C5"/>
    <mergeCell ref="B14:L14"/>
    <mergeCell ref="B15:L15"/>
    <mergeCell ref="B8:L8"/>
    <mergeCell ref="B9:L9"/>
    <mergeCell ref="B11:L11"/>
    <mergeCell ref="B12:L12"/>
  </mergeCells>
  <phoneticPr fontId="23" type="noConversion"/>
  <pageMargins left="0.39370078740157483" right="0.39370078740157483" top="0.39370078740157483" bottom="0.39370078740157483" header="0" footer="0"/>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W20"/>
  <sheetViews>
    <sheetView showGridLines="0" tabSelected="1" zoomScale="85" zoomScaleNormal="85" zoomScaleSheetLayoutView="85" zoomScalePageLayoutView="85" workbookViewId="0">
      <selection activeCell="C18" sqref="C18"/>
    </sheetView>
  </sheetViews>
  <sheetFormatPr baseColWidth="10" defaultColWidth="10.875" defaultRowHeight="15.75"/>
  <cols>
    <col min="1" max="1" width="2.5" style="15" customWidth="1"/>
    <col min="2" max="4" width="20.5" style="15" customWidth="1"/>
    <col min="5" max="13" width="20.5" style="15" hidden="1" customWidth="1"/>
    <col min="14" max="14" width="2" style="16" customWidth="1"/>
    <col min="15" max="15" width="20.5" style="16" customWidth="1"/>
    <col min="16" max="23" width="20.5" style="15" customWidth="1"/>
    <col min="24" max="24" width="2.5" style="15" customWidth="1"/>
    <col min="25" max="16384" width="10.875" style="15"/>
  </cols>
  <sheetData>
    <row r="2" spans="2:23" ht="57" customHeight="1"/>
    <row r="3" spans="2:23" ht="54.75" customHeight="1">
      <c r="E3" s="17"/>
      <c r="F3" s="17"/>
      <c r="G3" s="17"/>
      <c r="H3" s="17"/>
      <c r="I3" s="17"/>
      <c r="J3" s="17"/>
      <c r="K3" s="17"/>
      <c r="L3" s="17"/>
      <c r="M3" s="17"/>
      <c r="N3" s="18"/>
      <c r="O3" s="18"/>
      <c r="P3" s="19" t="s">
        <v>19</v>
      </c>
      <c r="Q3" s="19"/>
      <c r="R3" s="19"/>
      <c r="S3" s="19"/>
      <c r="T3" s="19"/>
    </row>
    <row r="4" spans="2:23" ht="6" customHeight="1"/>
    <row r="5" spans="2:23" ht="51.75" customHeight="1">
      <c r="B5" s="20" t="s">
        <v>18</v>
      </c>
      <c r="C5" s="20"/>
      <c r="D5" s="21"/>
      <c r="E5" s="22"/>
      <c r="F5" s="21"/>
      <c r="G5" s="21"/>
      <c r="H5" s="21"/>
      <c r="I5" s="21"/>
      <c r="J5" s="21"/>
      <c r="K5" s="21"/>
      <c r="L5" s="21"/>
      <c r="M5" s="21"/>
      <c r="N5" s="23"/>
      <c r="O5" s="23"/>
      <c r="P5" s="22" t="s">
        <v>20</v>
      </c>
      <c r="Q5" s="21"/>
      <c r="R5" s="21"/>
      <c r="S5" s="21"/>
      <c r="T5" s="21"/>
      <c r="U5" s="21"/>
      <c r="V5" s="21"/>
      <c r="W5" s="21"/>
    </row>
    <row r="6" spans="2:23" ht="15" customHeight="1">
      <c r="B6" s="24"/>
      <c r="C6" s="24"/>
      <c r="D6" s="24"/>
      <c r="E6" s="24"/>
      <c r="F6" s="24"/>
      <c r="G6" s="24"/>
      <c r="H6" s="24"/>
      <c r="I6" s="24"/>
      <c r="J6" s="24"/>
      <c r="K6" s="24"/>
      <c r="L6" s="24"/>
      <c r="M6" s="24"/>
      <c r="N6" s="24"/>
      <c r="O6" s="24"/>
      <c r="P6" s="24"/>
      <c r="Q6" s="24"/>
      <c r="R6" s="24"/>
      <c r="S6" s="24"/>
      <c r="T6" s="24"/>
      <c r="U6" s="24"/>
      <c r="V6" s="24"/>
      <c r="W6" s="24"/>
    </row>
    <row r="7" spans="2:23" s="25" customFormat="1" ht="15" customHeight="1" thickBot="1"/>
    <row r="8" spans="2:23" ht="51.75" customHeight="1" thickBot="1">
      <c r="B8" s="26" t="s">
        <v>1</v>
      </c>
      <c r="C8" s="7"/>
      <c r="D8" s="21"/>
      <c r="E8" s="22"/>
      <c r="F8" s="21"/>
      <c r="G8" s="21"/>
      <c r="H8" s="21"/>
      <c r="I8" s="21"/>
      <c r="J8" s="21"/>
      <c r="K8" s="21"/>
      <c r="L8" s="21"/>
      <c r="M8" s="21"/>
      <c r="N8" s="23"/>
      <c r="O8" s="23"/>
      <c r="P8" s="22"/>
      <c r="Q8" s="21"/>
      <c r="R8" s="21"/>
      <c r="S8" s="21"/>
      <c r="T8" s="21"/>
      <c r="U8" s="21"/>
      <c r="V8" s="21"/>
      <c r="W8" s="21"/>
    </row>
    <row r="9" spans="2:23" ht="51.75" customHeight="1" thickBot="1">
      <c r="B9" s="26" t="s">
        <v>2</v>
      </c>
      <c r="C9" s="9"/>
      <c r="D9" s="21"/>
      <c r="E9" s="22"/>
      <c r="F9" s="21"/>
      <c r="G9" s="21"/>
      <c r="H9" s="21"/>
      <c r="I9" s="21"/>
      <c r="J9" s="21"/>
      <c r="K9" s="21"/>
      <c r="L9" s="21"/>
      <c r="M9" s="21"/>
      <c r="N9" s="23"/>
      <c r="O9" s="23"/>
      <c r="P9" s="22"/>
      <c r="Q9" s="21"/>
      <c r="R9" s="21"/>
      <c r="S9" s="21"/>
      <c r="T9" s="21"/>
      <c r="U9" s="21"/>
      <c r="V9" s="21"/>
      <c r="W9" s="21"/>
    </row>
    <row r="10" spans="2:23" ht="51.75" customHeight="1" thickBot="1">
      <c r="B10" s="26" t="s">
        <v>3</v>
      </c>
      <c r="C10" s="8"/>
      <c r="D10" s="21"/>
      <c r="E10" s="22"/>
      <c r="F10" s="21"/>
      <c r="G10" s="21"/>
      <c r="H10" s="21"/>
      <c r="I10" s="21"/>
      <c r="J10" s="21"/>
      <c r="K10" s="21"/>
      <c r="L10" s="21"/>
      <c r="M10" s="21"/>
      <c r="N10" s="23"/>
      <c r="O10" s="23"/>
      <c r="P10" s="22"/>
      <c r="Q10" s="21"/>
      <c r="R10" s="21"/>
      <c r="S10" s="21"/>
      <c r="T10" s="21"/>
      <c r="U10" s="21"/>
      <c r="V10" s="21"/>
      <c r="W10" s="21"/>
    </row>
    <row r="11" spans="2:23" s="25" customFormat="1" ht="15" customHeight="1"/>
    <row r="12" spans="2:23" ht="15" customHeight="1">
      <c r="B12" s="24"/>
      <c r="C12" s="24"/>
      <c r="D12" s="24"/>
      <c r="E12" s="24"/>
      <c r="F12" s="24"/>
      <c r="G12" s="24"/>
      <c r="H12" s="24"/>
      <c r="I12" s="24"/>
      <c r="J12" s="24"/>
      <c r="K12" s="24"/>
      <c r="L12" s="24"/>
      <c r="M12" s="24"/>
      <c r="N12" s="24"/>
      <c r="O12" s="24"/>
      <c r="P12" s="24"/>
      <c r="Q12" s="24"/>
      <c r="R12" s="24"/>
      <c r="S12" s="24"/>
      <c r="T12" s="24"/>
      <c r="U12" s="24"/>
      <c r="V12" s="24"/>
      <c r="W12" s="24"/>
    </row>
    <row r="13" spans="2:23" ht="231.75" customHeight="1">
      <c r="B13" s="27"/>
      <c r="C13" s="27"/>
      <c r="D13" s="27"/>
      <c r="E13" s="27"/>
      <c r="F13" s="27"/>
      <c r="G13" s="27"/>
      <c r="H13" s="27"/>
      <c r="I13" s="27"/>
      <c r="J13" s="27"/>
      <c r="K13" s="27"/>
      <c r="L13" s="27"/>
      <c r="M13" s="27"/>
      <c r="N13" s="27"/>
      <c r="O13" s="21"/>
      <c r="P13" s="27"/>
      <c r="Q13" s="27"/>
      <c r="R13" s="27"/>
      <c r="S13" s="27"/>
      <c r="T13" s="27"/>
      <c r="U13" s="27"/>
      <c r="V13" s="27"/>
      <c r="W13" s="28"/>
    </row>
    <row r="14" spans="2:23" ht="45.75" customHeight="1">
      <c r="B14" s="29" t="s">
        <v>27</v>
      </c>
      <c r="C14" s="29"/>
      <c r="D14" s="30"/>
      <c r="E14" s="31" t="s">
        <v>13</v>
      </c>
      <c r="F14" s="31"/>
      <c r="G14" s="31"/>
      <c r="H14" s="31"/>
      <c r="I14" s="31"/>
      <c r="J14" s="31"/>
      <c r="K14" s="31"/>
      <c r="L14" s="31"/>
      <c r="M14" s="31"/>
      <c r="N14" s="32"/>
      <c r="O14" s="33" t="s">
        <v>5</v>
      </c>
      <c r="P14" s="34" t="s">
        <v>25</v>
      </c>
      <c r="Q14" s="34"/>
      <c r="R14" s="34"/>
      <c r="S14" s="35"/>
      <c r="T14" s="36" t="s">
        <v>26</v>
      </c>
      <c r="U14" s="34"/>
      <c r="V14" s="34"/>
      <c r="W14" s="35"/>
    </row>
    <row r="15" spans="2:23" s="16" customFormat="1" ht="9.75" customHeight="1">
      <c r="B15" s="32"/>
      <c r="C15" s="32"/>
      <c r="D15" s="32"/>
      <c r="E15" s="32"/>
      <c r="F15" s="32"/>
      <c r="G15" s="32"/>
      <c r="H15" s="32"/>
      <c r="I15" s="32"/>
      <c r="J15" s="32"/>
      <c r="K15" s="32"/>
      <c r="L15" s="32"/>
      <c r="M15" s="32"/>
      <c r="N15" s="32"/>
      <c r="O15" s="37"/>
      <c r="P15" s="38"/>
      <c r="Q15" s="32"/>
      <c r="R15" s="32"/>
      <c r="S15" s="32"/>
      <c r="T15" s="38"/>
      <c r="U15" s="32"/>
      <c r="V15" s="32"/>
      <c r="W15" s="32"/>
    </row>
    <row r="16" spans="2:23" ht="28.5" customHeight="1">
      <c r="B16" s="39" t="s">
        <v>21</v>
      </c>
      <c r="C16" s="40" t="s">
        <v>22</v>
      </c>
      <c r="D16" s="41" t="s">
        <v>40</v>
      </c>
      <c r="E16" s="42" t="s">
        <v>14</v>
      </c>
      <c r="F16" s="42" t="s">
        <v>15</v>
      </c>
      <c r="G16" s="42" t="s">
        <v>7</v>
      </c>
      <c r="H16" s="42" t="s">
        <v>8</v>
      </c>
      <c r="I16" s="42" t="s">
        <v>9</v>
      </c>
      <c r="J16" s="42" t="s">
        <v>10</v>
      </c>
      <c r="K16" s="42" t="s">
        <v>12</v>
      </c>
      <c r="L16" s="42" t="s">
        <v>17</v>
      </c>
      <c r="M16" s="42" t="s">
        <v>11</v>
      </c>
      <c r="N16" s="43"/>
      <c r="O16" s="44" t="s">
        <v>4</v>
      </c>
      <c r="P16" s="45" t="s">
        <v>24</v>
      </c>
      <c r="Q16" s="46" t="s">
        <v>29</v>
      </c>
      <c r="R16" s="46" t="s">
        <v>30</v>
      </c>
      <c r="S16" s="46" t="s">
        <v>23</v>
      </c>
      <c r="T16" s="45" t="s">
        <v>28</v>
      </c>
      <c r="U16" s="46" t="s">
        <v>31</v>
      </c>
      <c r="V16" s="46" t="s">
        <v>32</v>
      </c>
      <c r="W16" s="45" t="s">
        <v>33</v>
      </c>
    </row>
    <row r="17" spans="2:23" ht="11.25" customHeight="1">
      <c r="B17" s="47"/>
      <c r="C17" s="47"/>
      <c r="D17" s="47"/>
      <c r="E17" s="47"/>
      <c r="F17" s="47"/>
      <c r="G17" s="47"/>
      <c r="H17" s="47"/>
      <c r="I17" s="47"/>
      <c r="J17" s="47"/>
      <c r="K17" s="47"/>
      <c r="L17" s="47"/>
      <c r="M17" s="47"/>
      <c r="N17" s="43"/>
      <c r="O17" s="48"/>
      <c r="P17" s="47"/>
      <c r="Q17" s="47"/>
      <c r="R17" s="47"/>
      <c r="S17" s="47"/>
      <c r="T17" s="47"/>
      <c r="U17" s="47"/>
      <c r="V17" s="47"/>
      <c r="W17" s="47"/>
    </row>
    <row r="18" spans="2:23" ht="86.25" customHeight="1" thickBot="1">
      <c r="B18" s="5"/>
      <c r="C18" s="6"/>
      <c r="D18" s="49">
        <f>B18*C18</f>
        <v>0</v>
      </c>
      <c r="E18" s="50" t="str">
        <f>IF(B18="","Sélectionnez",IF(B18&lt;2,B18,IF(B18&gt;10,B18,IF(B18=2,2,IF(B18&lt;=3,3,IF(B18&lt;=4,4,IF(B18&lt;=5,5,IF(B18&lt;=6,6,IF(B18&lt;=7,7,IF(B18&lt;=8,8,IF(B18&lt;=9,9,IF(B18&lt;=10,10))))))))))))</f>
        <v>Sélectionnez</v>
      </c>
      <c r="F18" s="50" t="str">
        <f>IF(C18="","Sélectionnez",IF(C18&lt;2,C18,IF(C18&gt;20,C18,IF(C18=2,2,IF(C18&lt;=3,3,IF(C18&lt;=4,4,IF(C18&lt;=5,5,IF(C18&lt;=6,6,IF(C18&lt;=7,7,IF(C18&lt;=8,8,IF(C18&lt;=9,9,IF(C18&lt;=10,10,IF(C18&lt;=11,11,IF(C18&lt;=12,12,IF(C18&lt;=13,13,IF(C18&lt;=14,14,IF(C18&lt;=15,15,IF(C18&lt;=16,16,IF(C18&lt;=17,17,IF(C18&lt;=18,18,IF(C18&lt;=19,19,IF(C18&lt;=20,20))))))))))))))))))))))</f>
        <v>Sélectionnez</v>
      </c>
      <c r="G18" s="50" t="str">
        <f>IF(OR(E18="sélectionnez",F18="sélectionnez",B18="",C18=""),"Entrez dimensions pièce",IF(C18&lt;B18,"Largeur L1 &gt; Longueur L2",IF(E18=2,1.32,IF(E18=3,IF(F18=5,1.52,1.32),IF(E18=4,IF(F18=6,1.32,IF(F18=5,1.68,1.52)),IF(E18=5,IF(OR(F18=5,F18=9),1.8,IF(OR(F18=6,F18=8),1.68,1.52)),IF(E18=7,IF(OR(F18=7,F18=8),1.52,1.32),IF(E18=8,IF(F18=8,1.52,1.32),IF(E18=9,IF(F18=9,1.32,1.52),IF(E18=10,IF(OR(F18=10,F18=11,F18=12),1.32,1.52),IF(E18=6,1.32)))))))))))</f>
        <v>Entrez dimensions pièce</v>
      </c>
      <c r="H18" s="51" t="str">
        <f>IF(E18="Sélectionnez","",IF(OR(E18=2,E18=3,E18=4,E18=5),1,IF(OR(E18=6,E18=7,E18=8,E18=9),2,IF(E18=10,3))))</f>
        <v/>
      </c>
      <c r="I18" s="51" t="str">
        <f>IF(F18="Sélectionnez","",IF(OR(F18=2,F18=3,F18=4,F18=5),1,IF(OR(F18=6,F18=7,F18=8),2,IF(AND(E18=5,F18=9),2,IF(OR(F18=9,F18=10,F18=11,F18=12,F18=13,F18=14,F18=15,F18=16),3,IF(OR(F18=17,F18=18,F18=19,F18=20),4))))))</f>
        <v/>
      </c>
      <c r="J18" s="51" t="str">
        <f>IF(OR(H18="",I18=""),"",H18*I18)</f>
        <v/>
      </c>
      <c r="K18" s="52" t="str">
        <f>IF(ISTEXT(G18),"",J18*(G18^2*PI()/4))</f>
        <v/>
      </c>
      <c r="L18" s="52" t="str">
        <f>IF(D18=0,"",IF(K18="","",IF(OR(B18&lt;2,B18&gt;10,C18&lt;2,C18&gt;20),"NOK",IF(E18=2,IF(F18&gt;5,"NOK","OK"),IF(E18=3,IF(F18&gt;6,"NOK","OK"),IF(E18=5,IF(F18&gt;10,"NOK","OK"),IF(E18=4,IF(F18&gt;8,"NOK","OK"),IF(OR(E18=6,E18=7,E18=8,E18=9),IF(E18=10,IF(F18&gt;20,"NOK","OK")),"OK"))))))))</f>
        <v/>
      </c>
      <c r="M18" s="51" t="str">
        <f>IF(OR(D18=0,K18=0),"",IF(K18="","",IF((D18/K18)&lt;10,"OK","NOK")))</f>
        <v/>
      </c>
      <c r="N18" s="53"/>
      <c r="O18" s="54" t="str">
        <f>IF(OR(D18=0,K18=0),"",IF(K18="","",D18/K18))</f>
        <v/>
      </c>
      <c r="P18" s="55" t="str">
        <f>IF(L18="NOK","Dimension non traitée",G18)</f>
        <v>Entrez dimensions pièce</v>
      </c>
      <c r="Q18" s="56" t="str">
        <f>IF(M18="","",IF($P$18&lt;&gt;"Dimension non traitée",H18,""))</f>
        <v/>
      </c>
      <c r="R18" s="56" t="str">
        <f>IF(M18="","",IF($P$18&lt;&gt;"Dimension non traitée",I18,""))</f>
        <v/>
      </c>
      <c r="S18" s="57" t="str">
        <f>IF(M18="","",IF($P$18&lt;&gt;"Dimension non traitée",I18*H18,""))</f>
        <v/>
      </c>
      <c r="T18" s="58" t="str">
        <f>IF(OR(P18="Entrez dimensions pièce",P18="Dimension non traitée",P18="Largeur L1 &gt; Longueur L2"),"",IF(Q18=1,"",B18/(2*0.4+Q18-1)))</f>
        <v/>
      </c>
      <c r="U18" s="58" t="str">
        <f>IF(OR(P18="Entrez dimensions pièce",P18="Dimension non traitée",P18="Largeur L1 &gt; Longueur L2"),"",IF(R18=1,"",C18/(2*0.4+R18-1)))</f>
        <v/>
      </c>
      <c r="V18" s="58" t="str">
        <f>IF(OR(P18="Entrez dimensions pièce",P18="Dimension non traitée",P18="Largeur L1 &gt; Longueur L2"),"",IF(Q18=1,B18/2,T18*0.4))</f>
        <v/>
      </c>
      <c r="W18" s="58" t="str">
        <f>IF(OR(P18="Entrez dimensions pièce",P18="Dimension non traitée",P18="Largeur L1 &gt; Longueur L2"),"",IF(R18=1,C18/2,U18*0.4))</f>
        <v/>
      </c>
    </row>
    <row r="19" spans="2:23" ht="39" customHeight="1" thickTop="1">
      <c r="B19" s="21"/>
      <c r="C19" s="21"/>
      <c r="D19" s="21"/>
      <c r="E19" s="21"/>
      <c r="F19" s="21"/>
      <c r="G19" s="21"/>
      <c r="H19" s="21"/>
      <c r="I19" s="21"/>
      <c r="J19" s="21"/>
      <c r="K19" s="21"/>
      <c r="L19" s="21"/>
      <c r="M19" s="21"/>
      <c r="N19" s="23"/>
      <c r="O19" s="23"/>
      <c r="P19" s="59" t="s">
        <v>6</v>
      </c>
      <c r="Q19" s="59"/>
      <c r="R19" s="59"/>
      <c r="S19" s="59"/>
      <c r="T19" s="59"/>
      <c r="U19" s="59"/>
      <c r="V19" s="59"/>
      <c r="W19" s="59"/>
    </row>
    <row r="20" spans="2:23">
      <c r="S20" s="15" t="s">
        <v>16</v>
      </c>
    </row>
  </sheetData>
  <sheetProtection algorithmName="SHA-512" hashValue="XvwXXqTXDKXxOmQTVjb08G12VfN25rOwIXtLyYY330RsQeLk+XMUMWx+yoQ0f6OYxcmGIGlMN4gqGw4x2XfSPQ==" saltValue="EsWHiX+pP7cEBR+TwCR3qQ==" spinCount="100000" sheet="1" objects="1" scenarios="1" selectLockedCells="1"/>
  <mergeCells count="11">
    <mergeCell ref="P3:T3"/>
    <mergeCell ref="B5:C5"/>
    <mergeCell ref="P19:W19"/>
    <mergeCell ref="E14:M14"/>
    <mergeCell ref="P14:S14"/>
    <mergeCell ref="T14:W14"/>
    <mergeCell ref="U13:V13"/>
    <mergeCell ref="P13:Q13"/>
    <mergeCell ref="R13:T13"/>
    <mergeCell ref="B14:C14"/>
    <mergeCell ref="B13:N13"/>
  </mergeCells>
  <phoneticPr fontId="23" type="noConversion"/>
  <conditionalFormatting sqref="D18">
    <cfRule type="expression" dxfId="5" priority="2">
      <formula>$M18="NOK"</formula>
    </cfRule>
  </conditionalFormatting>
  <conditionalFormatting sqref="P18">
    <cfRule type="expression" dxfId="4" priority="1">
      <formula>P18=1.68</formula>
    </cfRule>
    <cfRule type="expression" dxfId="3" priority="3">
      <formula>$P18="Largeur L1 &gt; Longueur L2"</formula>
    </cfRule>
    <cfRule type="expression" dxfId="2" priority="4">
      <formula>$P18="Entrez dimensions pièce"</formula>
    </cfRule>
    <cfRule type="expression" dxfId="1" priority="5">
      <formula>P18=1.8</formula>
    </cfRule>
    <cfRule type="expression" dxfId="0" priority="6">
      <formula>$P18="Dimension non traitée"</formula>
    </cfRule>
  </conditionalFormatting>
  <pageMargins left="0.39370078740157483" right="0.39370078740157483" top="0.39370078740157483" bottom="0.39370078740157483" header="0" footer="0"/>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Notice introductive</vt:lpstr>
      <vt:lpstr>Outil de pré-calepinage</vt:lpstr>
      <vt:lpstr>'Notice introductive'!Zone_d_impression</vt:lpstr>
      <vt:lpstr>'Outil de pré-calepinage'!Zone_d_impression</vt:lpstr>
    </vt:vector>
  </TitlesOfParts>
  <Company>Robert Celaire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Celaire</dc:creator>
  <cp:lastModifiedBy>Laurent SEAUVE</cp:lastModifiedBy>
  <cp:lastPrinted>2023-12-18T12:22:27Z</cp:lastPrinted>
  <dcterms:created xsi:type="dcterms:W3CDTF">2023-11-14T17:30:46Z</dcterms:created>
  <dcterms:modified xsi:type="dcterms:W3CDTF">2024-03-28T12:25:09Z</dcterms:modified>
</cp:coreProperties>
</file>